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D38" i="1"/>
  <c r="D37"/>
  <c r="D36"/>
  <c r="D35"/>
  <c r="D34"/>
  <c r="D33"/>
  <c r="D32"/>
  <c r="D31"/>
  <c r="D30"/>
  <c r="D29"/>
  <c r="L25"/>
  <c r="L24"/>
  <c r="L23"/>
  <c r="L22"/>
  <c r="L21"/>
  <c r="L20"/>
  <c r="L19"/>
  <c r="L18"/>
  <c r="L17"/>
  <c r="L16"/>
  <c r="D25"/>
  <c r="D24"/>
  <c r="D23"/>
  <c r="D22"/>
  <c r="D21"/>
  <c r="D20"/>
  <c r="D19"/>
  <c r="D18"/>
  <c r="D17"/>
  <c r="D16"/>
  <c r="L3"/>
  <c r="L4"/>
  <c r="L5"/>
  <c r="L6"/>
  <c r="L7"/>
  <c r="L8"/>
  <c r="L9"/>
  <c r="L10"/>
  <c r="L11"/>
  <c r="L12"/>
  <c r="D12"/>
  <c r="D11"/>
  <c r="D10"/>
  <c r="D9"/>
  <c r="D8"/>
  <c r="D7"/>
  <c r="D6"/>
  <c r="D5"/>
  <c r="D4"/>
  <c r="D3"/>
  <c r="E29" l="1"/>
  <c r="G28" s="1"/>
  <c r="G38"/>
  <c r="G37"/>
  <c r="G36"/>
  <c r="G35"/>
  <c r="G34"/>
  <c r="G33"/>
  <c r="G32"/>
  <c r="G31"/>
  <c r="G30"/>
  <c r="G29"/>
  <c r="M16"/>
  <c r="O15" s="1"/>
  <c r="O25" s="1"/>
  <c r="O18"/>
  <c r="E16"/>
  <c r="G15" s="1"/>
  <c r="G25"/>
  <c r="G24"/>
  <c r="G23"/>
  <c r="G22"/>
  <c r="G21"/>
  <c r="G20"/>
  <c r="G19"/>
  <c r="G18"/>
  <c r="G17"/>
  <c r="G16"/>
  <c r="M3"/>
  <c r="O2" s="1"/>
  <c r="O12" s="1"/>
  <c r="O5"/>
  <c r="O6"/>
  <c r="E3"/>
  <c r="G2" s="1"/>
  <c r="G12" s="1"/>
  <c r="G3"/>
  <c r="G4"/>
  <c r="G5"/>
  <c r="G6"/>
  <c r="G7"/>
  <c r="G8"/>
  <c r="G9"/>
  <c r="G10"/>
  <c r="G11"/>
  <c r="O22" l="1"/>
  <c r="O16"/>
  <c r="O20"/>
  <c r="O24"/>
  <c r="O17"/>
  <c r="O19"/>
  <c r="O21"/>
  <c r="O23"/>
  <c r="O10"/>
  <c r="O9"/>
  <c r="O4"/>
  <c r="O8"/>
  <c r="O3"/>
  <c r="O7"/>
  <c r="O11"/>
</calcChain>
</file>

<file path=xl/sharedStrings.xml><?xml version="1.0" encoding="utf-8"?>
<sst xmlns="http://schemas.openxmlformats.org/spreadsheetml/2006/main" count="140" uniqueCount="22">
  <si>
    <t>Espacement 10 cm</t>
  </si>
  <si>
    <t>Espacement 20 cm</t>
  </si>
  <si>
    <t>RIDEAU</t>
  </si>
  <si>
    <t>TOTAL M</t>
  </si>
  <si>
    <t>QUANTITÉ</t>
  </si>
  <si>
    <t>M</t>
  </si>
  <si>
    <t>RESTANT</t>
  </si>
  <si>
    <t>1m x 1m</t>
  </si>
  <si>
    <t>1m x 2m</t>
  </si>
  <si>
    <t>M MAX :
900 M</t>
  </si>
  <si>
    <t>1m x 3m</t>
  </si>
  <si>
    <t>1m x 4m</t>
  </si>
  <si>
    <t>1m x 5m</t>
  </si>
  <si>
    <t>1m x 6m</t>
  </si>
  <si>
    <t>1m x 7m</t>
  </si>
  <si>
    <t>1m x 8m</t>
  </si>
  <si>
    <t>1m x 9m</t>
  </si>
  <si>
    <t>1m x 10m</t>
  </si>
  <si>
    <t>1mx10m</t>
  </si>
  <si>
    <t>Espacement 30 cm</t>
  </si>
  <si>
    <t>Espacement 40 cm</t>
  </si>
  <si>
    <t>Espacement 50 cm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</si>
</sst>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71999</xdr:colOff>
      <xdr:row>1</xdr:row>
      <xdr:rowOff>111342</xdr:rowOff>
    </xdr:from>
    <xdr:to>
      <xdr:col>7</xdr:col>
      <xdr:colOff>176774</xdr:colOff>
      <xdr:row>11</xdr:row>
      <xdr:rowOff>56163</xdr:rowOff>
    </xdr:to>
    <xdr:sp macro="" textlink="">
      <xdr:nvSpPr>
        <xdr:cNvPr id="6" name="Accolade fermante 5"/>
        <xdr:cNvSpPr/>
      </xdr:nvSpPr>
      <xdr:spPr>
        <a:xfrm>
          <a:off x="5405999" y="358992"/>
          <a:ext cx="104775" cy="194507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7</xdr:col>
      <xdr:colOff>348224</xdr:colOff>
      <xdr:row>4</xdr:row>
      <xdr:rowOff>169148</xdr:rowOff>
    </xdr:from>
    <xdr:to>
      <xdr:col>7</xdr:col>
      <xdr:colOff>1590853</xdr:colOff>
      <xdr:row>7</xdr:row>
      <xdr:rowOff>188856</xdr:rowOff>
    </xdr:to>
    <xdr:sp macro="" textlink="">
      <xdr:nvSpPr>
        <xdr:cNvPr id="7" name="ZoneTexte 6"/>
        <xdr:cNvSpPr txBox="1"/>
      </xdr:nvSpPr>
      <xdr:spPr>
        <a:xfrm>
          <a:off x="5682224" y="1016873"/>
          <a:ext cx="1242629" cy="619783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100"/>
            <a:t>Quantité qui</a:t>
          </a:r>
          <a:r>
            <a:rPr lang="fr-FR" sz="1100" baseline="0"/>
            <a:t> peut être ajoutée selon le produit</a:t>
          </a:r>
          <a:endParaRPr lang="fr-FR" sz="1100"/>
        </a:p>
      </xdr:txBody>
    </xdr:sp>
    <xdr:clientData/>
  </xdr:twoCellAnchor>
  <xdr:twoCellAnchor>
    <xdr:from>
      <xdr:col>7</xdr:col>
      <xdr:colOff>323850</xdr:colOff>
      <xdr:row>8</xdr:row>
      <xdr:rowOff>84735</xdr:rowOff>
    </xdr:from>
    <xdr:to>
      <xdr:col>7</xdr:col>
      <xdr:colOff>1647826</xdr:colOff>
      <xdr:row>17</xdr:row>
      <xdr:rowOff>114299</xdr:rowOff>
    </xdr:to>
    <xdr:sp macro="" textlink="">
      <xdr:nvSpPr>
        <xdr:cNvPr id="8" name="ZoneTexte 7"/>
        <xdr:cNvSpPr txBox="1"/>
      </xdr:nvSpPr>
      <xdr:spPr>
        <a:xfrm>
          <a:off x="5657850" y="1732560"/>
          <a:ext cx="1323976" cy="1867889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fr-FR" sz="1600" b="1" u="sng">
              <a:solidFill>
                <a:srgbClr val="FF0000"/>
              </a:solidFill>
            </a:rPr>
            <a:t>Mesure de sécurité </a:t>
          </a:r>
        </a:p>
        <a:p>
          <a:r>
            <a:rPr lang="fr-FR" sz="1100"/>
            <a:t>Il est important et obligatoire de ne</a:t>
          </a:r>
          <a:r>
            <a:rPr lang="fr-FR" sz="1100" baseline="0"/>
            <a:t> pas dépasser les </a:t>
          </a:r>
          <a:r>
            <a:rPr lang="fr-FR" sz="1100" b="1" baseline="0">
              <a:solidFill>
                <a:srgbClr val="FF0000"/>
              </a:solidFill>
            </a:rPr>
            <a:t>900 mètres</a:t>
          </a:r>
          <a:r>
            <a:rPr lang="fr-FR" sz="1100" baseline="0"/>
            <a:t> de guirlandes sur un seul et même raccordement !</a:t>
          </a:r>
          <a:endParaRPr lang="fr-FR" sz="1100"/>
        </a:p>
      </xdr:txBody>
    </xdr:sp>
    <xdr:clientData/>
  </xdr:twoCellAnchor>
  <xdr:twoCellAnchor>
    <xdr:from>
      <xdr:col>7</xdr:col>
      <xdr:colOff>1710299</xdr:colOff>
      <xdr:row>1</xdr:row>
      <xdr:rowOff>111342</xdr:rowOff>
    </xdr:from>
    <xdr:to>
      <xdr:col>7</xdr:col>
      <xdr:colOff>1815074</xdr:colOff>
      <xdr:row>11</xdr:row>
      <xdr:rowOff>56163</xdr:rowOff>
    </xdr:to>
    <xdr:sp macro="" textlink="">
      <xdr:nvSpPr>
        <xdr:cNvPr id="9" name="Accolade fermante 8"/>
        <xdr:cNvSpPr/>
      </xdr:nvSpPr>
      <xdr:spPr>
        <a:xfrm rot="10800000">
          <a:off x="7044299" y="358992"/>
          <a:ext cx="104775" cy="194507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7</xdr:col>
      <xdr:colOff>43424</xdr:colOff>
      <xdr:row>14</xdr:row>
      <xdr:rowOff>130392</xdr:rowOff>
    </xdr:from>
    <xdr:to>
      <xdr:col>7</xdr:col>
      <xdr:colOff>148199</xdr:colOff>
      <xdr:row>24</xdr:row>
      <xdr:rowOff>75213</xdr:rowOff>
    </xdr:to>
    <xdr:sp macro="" textlink="">
      <xdr:nvSpPr>
        <xdr:cNvPr id="10" name="Accolade fermante 9"/>
        <xdr:cNvSpPr/>
      </xdr:nvSpPr>
      <xdr:spPr>
        <a:xfrm>
          <a:off x="5377424" y="3016467"/>
          <a:ext cx="104775" cy="194507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7</xdr:col>
      <xdr:colOff>319649</xdr:colOff>
      <xdr:row>17</xdr:row>
      <xdr:rowOff>188198</xdr:rowOff>
    </xdr:from>
    <xdr:to>
      <xdr:col>7</xdr:col>
      <xdr:colOff>1562278</xdr:colOff>
      <xdr:row>21</xdr:row>
      <xdr:rowOff>7881</xdr:rowOff>
    </xdr:to>
    <xdr:sp macro="" textlink="">
      <xdr:nvSpPr>
        <xdr:cNvPr id="11" name="ZoneTexte 10"/>
        <xdr:cNvSpPr txBox="1"/>
      </xdr:nvSpPr>
      <xdr:spPr>
        <a:xfrm>
          <a:off x="5653649" y="3674348"/>
          <a:ext cx="1242629" cy="619783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100"/>
            <a:t>Quantité qui</a:t>
          </a:r>
          <a:r>
            <a:rPr lang="fr-FR" sz="1100" baseline="0"/>
            <a:t> peut être ajouté selon le produit</a:t>
          </a:r>
          <a:endParaRPr lang="fr-FR" sz="1100"/>
        </a:p>
      </xdr:txBody>
    </xdr:sp>
    <xdr:clientData/>
  </xdr:twoCellAnchor>
  <xdr:twoCellAnchor>
    <xdr:from>
      <xdr:col>7</xdr:col>
      <xdr:colOff>1681724</xdr:colOff>
      <xdr:row>14</xdr:row>
      <xdr:rowOff>130392</xdr:rowOff>
    </xdr:from>
    <xdr:to>
      <xdr:col>7</xdr:col>
      <xdr:colOff>1786499</xdr:colOff>
      <xdr:row>24</xdr:row>
      <xdr:rowOff>75213</xdr:rowOff>
    </xdr:to>
    <xdr:sp macro="" textlink="">
      <xdr:nvSpPr>
        <xdr:cNvPr id="12" name="Accolade fermante 11"/>
        <xdr:cNvSpPr/>
      </xdr:nvSpPr>
      <xdr:spPr>
        <a:xfrm rot="10800000">
          <a:off x="7015724" y="3016467"/>
          <a:ext cx="104775" cy="194507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7</xdr:col>
      <xdr:colOff>57150</xdr:colOff>
      <xdr:row>27</xdr:row>
      <xdr:rowOff>114300</xdr:rowOff>
    </xdr:from>
    <xdr:to>
      <xdr:col>7</xdr:col>
      <xdr:colOff>161925</xdr:colOff>
      <xdr:row>37</xdr:row>
      <xdr:rowOff>59121</xdr:rowOff>
    </xdr:to>
    <xdr:sp macro="" textlink="">
      <xdr:nvSpPr>
        <xdr:cNvPr id="13" name="Accolade fermante 12"/>
        <xdr:cNvSpPr/>
      </xdr:nvSpPr>
      <xdr:spPr>
        <a:xfrm>
          <a:off x="5391150" y="5638800"/>
          <a:ext cx="104775" cy="194507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7</xdr:col>
      <xdr:colOff>333375</xdr:colOff>
      <xdr:row>30</xdr:row>
      <xdr:rowOff>172106</xdr:rowOff>
    </xdr:from>
    <xdr:to>
      <xdr:col>7</xdr:col>
      <xdr:colOff>1576004</xdr:colOff>
      <xdr:row>33</xdr:row>
      <xdr:rowOff>191814</xdr:rowOff>
    </xdr:to>
    <xdr:sp macro="" textlink="">
      <xdr:nvSpPr>
        <xdr:cNvPr id="14" name="ZoneTexte 13"/>
        <xdr:cNvSpPr txBox="1"/>
      </xdr:nvSpPr>
      <xdr:spPr>
        <a:xfrm>
          <a:off x="5667375" y="6296681"/>
          <a:ext cx="1242629" cy="619783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100"/>
            <a:t>Quantité qui</a:t>
          </a:r>
          <a:r>
            <a:rPr lang="fr-FR" sz="1100" baseline="0"/>
            <a:t> peut être ajoutée selon le produit</a:t>
          </a:r>
          <a:endParaRPr lang="fr-FR" sz="1100"/>
        </a:p>
      </xdr:txBody>
    </xdr:sp>
    <xdr:clientData/>
  </xdr:twoCellAnchor>
  <xdr:twoCellAnchor>
    <xdr:from>
      <xdr:col>7</xdr:col>
      <xdr:colOff>314325</xdr:colOff>
      <xdr:row>21</xdr:row>
      <xdr:rowOff>84735</xdr:rowOff>
    </xdr:from>
    <xdr:to>
      <xdr:col>7</xdr:col>
      <xdr:colOff>1638301</xdr:colOff>
      <xdr:row>30</xdr:row>
      <xdr:rowOff>104774</xdr:rowOff>
    </xdr:to>
    <xdr:sp macro="" textlink="">
      <xdr:nvSpPr>
        <xdr:cNvPr id="15" name="ZoneTexte 14"/>
        <xdr:cNvSpPr txBox="1"/>
      </xdr:nvSpPr>
      <xdr:spPr>
        <a:xfrm>
          <a:off x="5648325" y="4370985"/>
          <a:ext cx="1323976" cy="1858364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fr-FR" sz="1600" b="1" u="sng">
              <a:solidFill>
                <a:srgbClr val="FF0000"/>
              </a:solidFill>
            </a:rPr>
            <a:t>Mesure de sécurité </a:t>
          </a:r>
        </a:p>
        <a:p>
          <a:r>
            <a:rPr lang="fr-FR" sz="1100"/>
            <a:t>Il est important et obligatoire de ne</a:t>
          </a:r>
          <a:r>
            <a:rPr lang="fr-FR" sz="1100" baseline="0"/>
            <a:t> pas dépasser les </a:t>
          </a:r>
          <a:r>
            <a:rPr lang="fr-FR" sz="1100" b="1" baseline="0">
              <a:solidFill>
                <a:srgbClr val="FF0000"/>
              </a:solidFill>
            </a:rPr>
            <a:t>900 mètres</a:t>
          </a:r>
          <a:r>
            <a:rPr lang="fr-FR" sz="1100" baseline="0"/>
            <a:t> de guirlandes sur un seul et même raccordement !</a:t>
          </a:r>
          <a:endParaRPr lang="fr-FR" sz="1100"/>
        </a:p>
      </xdr:txBody>
    </xdr:sp>
    <xdr:clientData/>
  </xdr:twoCellAnchor>
  <xdr:twoCellAnchor>
    <xdr:from>
      <xdr:col>7</xdr:col>
      <xdr:colOff>276225</xdr:colOff>
      <xdr:row>0</xdr:row>
      <xdr:rowOff>247619</xdr:rowOff>
    </xdr:from>
    <xdr:to>
      <xdr:col>7</xdr:col>
      <xdr:colOff>1660525</xdr:colOff>
      <xdr:row>3</xdr:row>
      <xdr:rowOff>47625</xdr:rowOff>
    </xdr:to>
    <xdr:sp macro="" textlink="">
      <xdr:nvSpPr>
        <xdr:cNvPr id="16" name="ZoneTexte 15"/>
        <xdr:cNvSpPr txBox="1"/>
      </xdr:nvSpPr>
      <xdr:spPr>
        <a:xfrm>
          <a:off x="5610225" y="247619"/>
          <a:ext cx="1384300" cy="44770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100"/>
            <a:t>Cellules "QUANTITÉ"</a:t>
          </a:r>
          <a:r>
            <a:rPr lang="fr-FR" sz="1100" baseline="0"/>
            <a:t> </a:t>
          </a:r>
          <a:r>
            <a:rPr lang="fr-FR" sz="1100"/>
            <a:t>à remplir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>
      <selection activeCell="L7" sqref="L7"/>
    </sheetView>
  </sheetViews>
  <sheetFormatPr baseColWidth="10" defaultRowHeight="15"/>
  <cols>
    <col min="8" max="8" width="28.5703125" customWidth="1"/>
  </cols>
  <sheetData>
    <row r="1" spans="1:15" ht="19.5" thickBot="1">
      <c r="A1" s="21" t="s">
        <v>0</v>
      </c>
      <c r="B1" s="21"/>
      <c r="C1" s="21"/>
      <c r="D1" s="21"/>
      <c r="E1" s="21"/>
      <c r="F1" s="21"/>
      <c r="G1" s="21"/>
      <c r="I1" s="21" t="s">
        <v>1</v>
      </c>
      <c r="J1" s="21"/>
      <c r="K1" s="21"/>
      <c r="L1" s="21"/>
      <c r="M1" s="21"/>
      <c r="N1" s="21"/>
      <c r="O1" s="21"/>
    </row>
    <row r="2" spans="1:15" ht="15.75" thickBot="1">
      <c r="A2" s="1" t="s">
        <v>2</v>
      </c>
      <c r="B2" s="1" t="s">
        <v>3</v>
      </c>
      <c r="C2" s="1" t="s">
        <v>4</v>
      </c>
      <c r="D2" s="1" t="s">
        <v>5</v>
      </c>
      <c r="E2" s="2" t="s">
        <v>3</v>
      </c>
      <c r="F2" s="2" t="s">
        <v>6</v>
      </c>
      <c r="G2" s="3">
        <f>900-E3</f>
        <v>900</v>
      </c>
      <c r="H2" s="4"/>
      <c r="I2" s="1" t="s">
        <v>2</v>
      </c>
      <c r="J2" s="1" t="s">
        <v>3</v>
      </c>
      <c r="K2" s="1" t="s">
        <v>4</v>
      </c>
      <c r="L2" s="1" t="s">
        <v>5</v>
      </c>
      <c r="M2" s="2" t="s">
        <v>3</v>
      </c>
      <c r="N2" s="2" t="s">
        <v>6</v>
      </c>
      <c r="O2" s="3">
        <f>900-M3</f>
        <v>900</v>
      </c>
    </row>
    <row r="3" spans="1:15" ht="15.75" thickBot="1">
      <c r="A3" s="2" t="s">
        <v>7</v>
      </c>
      <c r="B3" s="5">
        <v>10</v>
      </c>
      <c r="C3" s="6"/>
      <c r="D3" s="7">
        <f>C3*10</f>
        <v>0</v>
      </c>
      <c r="E3" s="8">
        <f>D3+D4+D5+D6+D7+D8+D9+D10+D11+D12</f>
        <v>0</v>
      </c>
      <c r="F3" s="9" t="s">
        <v>7</v>
      </c>
      <c r="G3" s="10">
        <f>G2/B3</f>
        <v>90</v>
      </c>
      <c r="I3" s="2" t="s">
        <v>7</v>
      </c>
      <c r="J3" s="5">
        <v>5</v>
      </c>
      <c r="K3" s="6"/>
      <c r="L3" s="7">
        <f>K3*5</f>
        <v>0</v>
      </c>
      <c r="M3" s="8">
        <f>L3+L4+L5+L6+L7+L8+L9+L10+L11+L12</f>
        <v>0</v>
      </c>
      <c r="N3" s="9" t="s">
        <v>7</v>
      </c>
      <c r="O3" s="10">
        <f>O2/J3</f>
        <v>180</v>
      </c>
    </row>
    <row r="4" spans="1:15" ht="15.75" thickBot="1">
      <c r="A4" s="2" t="s">
        <v>8</v>
      </c>
      <c r="B4" s="5">
        <v>20</v>
      </c>
      <c r="C4" s="6"/>
      <c r="D4" s="11">
        <f>C4*20</f>
        <v>0</v>
      </c>
      <c r="E4" s="19" t="s">
        <v>9</v>
      </c>
      <c r="F4" s="9" t="s">
        <v>8</v>
      </c>
      <c r="G4" s="10">
        <f>G2/B4</f>
        <v>45</v>
      </c>
      <c r="I4" s="2" t="s">
        <v>8</v>
      </c>
      <c r="J4" s="5">
        <v>10</v>
      </c>
      <c r="K4" s="6"/>
      <c r="L4" s="11">
        <f>K4*10</f>
        <v>0</v>
      </c>
      <c r="M4" s="19" t="s">
        <v>9</v>
      </c>
      <c r="N4" s="9" t="s">
        <v>8</v>
      </c>
      <c r="O4" s="10">
        <f>O2/J4</f>
        <v>90</v>
      </c>
    </row>
    <row r="5" spans="1:15" ht="15.75" thickBot="1">
      <c r="A5" s="2" t="s">
        <v>10</v>
      </c>
      <c r="B5" s="5">
        <v>30</v>
      </c>
      <c r="C5" s="6"/>
      <c r="D5" s="11">
        <f>C5*30</f>
        <v>0</v>
      </c>
      <c r="E5" s="20"/>
      <c r="F5" s="12" t="s">
        <v>10</v>
      </c>
      <c r="G5" s="10">
        <f>G2/B5</f>
        <v>30</v>
      </c>
      <c r="I5" s="2" t="s">
        <v>10</v>
      </c>
      <c r="J5" s="5">
        <v>15</v>
      </c>
      <c r="K5" s="6"/>
      <c r="L5" s="11">
        <f>K5*15</f>
        <v>0</v>
      </c>
      <c r="M5" s="20"/>
      <c r="N5" s="12" t="s">
        <v>10</v>
      </c>
      <c r="O5" s="10">
        <f>O2/J5</f>
        <v>60</v>
      </c>
    </row>
    <row r="6" spans="1:15" ht="15.75" thickBot="1">
      <c r="A6" s="2" t="s">
        <v>11</v>
      </c>
      <c r="B6" s="5">
        <v>40</v>
      </c>
      <c r="C6" s="6"/>
      <c r="D6" s="13">
        <f>C6*40</f>
        <v>0</v>
      </c>
      <c r="E6" s="20"/>
      <c r="F6" s="9" t="s">
        <v>11</v>
      </c>
      <c r="G6" s="10">
        <f>G2/B6</f>
        <v>22.5</v>
      </c>
      <c r="I6" s="2" t="s">
        <v>11</v>
      </c>
      <c r="J6" s="5">
        <v>20</v>
      </c>
      <c r="K6" s="6"/>
      <c r="L6" s="13">
        <f>K6*20</f>
        <v>0</v>
      </c>
      <c r="M6" s="20"/>
      <c r="N6" s="9" t="s">
        <v>11</v>
      </c>
      <c r="O6" s="10">
        <f>O2/J6</f>
        <v>45</v>
      </c>
    </row>
    <row r="7" spans="1:15" ht="15.75" thickBot="1">
      <c r="A7" s="2" t="s">
        <v>12</v>
      </c>
      <c r="B7" s="5">
        <v>50</v>
      </c>
      <c r="C7" s="6"/>
      <c r="D7" s="11">
        <f>C7*50</f>
        <v>0</v>
      </c>
      <c r="E7" s="20"/>
      <c r="F7" s="12" t="s">
        <v>12</v>
      </c>
      <c r="G7" s="14">
        <f>G2/B7</f>
        <v>18</v>
      </c>
      <c r="I7" s="2" t="s">
        <v>12</v>
      </c>
      <c r="J7" s="5">
        <v>25</v>
      </c>
      <c r="K7" s="6"/>
      <c r="L7" s="11">
        <f>K7*25</f>
        <v>0</v>
      </c>
      <c r="M7" s="20"/>
      <c r="N7" s="12" t="s">
        <v>12</v>
      </c>
      <c r="O7" s="14">
        <f>O2/J7</f>
        <v>36</v>
      </c>
    </row>
    <row r="8" spans="1:15" ht="15.75" thickBot="1">
      <c r="A8" s="2" t="s">
        <v>13</v>
      </c>
      <c r="B8" s="5">
        <v>60</v>
      </c>
      <c r="C8" s="6"/>
      <c r="D8" s="7">
        <f>C8*60</f>
        <v>0</v>
      </c>
      <c r="E8" s="20"/>
      <c r="F8" s="9" t="s">
        <v>13</v>
      </c>
      <c r="G8" s="10">
        <f>G2/B8</f>
        <v>15</v>
      </c>
      <c r="I8" s="2" t="s">
        <v>13</v>
      </c>
      <c r="J8" s="5">
        <v>30</v>
      </c>
      <c r="K8" s="6"/>
      <c r="L8" s="7">
        <f>K8*30</f>
        <v>0</v>
      </c>
      <c r="M8" s="20"/>
      <c r="N8" s="9" t="s">
        <v>13</v>
      </c>
      <c r="O8" s="10">
        <f>O2/J8</f>
        <v>30</v>
      </c>
    </row>
    <row r="9" spans="1:15" ht="15.75" thickBot="1">
      <c r="A9" s="2" t="s">
        <v>14</v>
      </c>
      <c r="B9" s="5">
        <v>70</v>
      </c>
      <c r="C9" s="6"/>
      <c r="D9" s="7">
        <f>C9*70</f>
        <v>0</v>
      </c>
      <c r="E9" s="20"/>
      <c r="F9" s="9" t="s">
        <v>14</v>
      </c>
      <c r="G9" s="10">
        <f>G2/B9</f>
        <v>12.857142857142858</v>
      </c>
      <c r="I9" s="2" t="s">
        <v>14</v>
      </c>
      <c r="J9" s="5">
        <v>35</v>
      </c>
      <c r="K9" s="6"/>
      <c r="L9" s="7">
        <f>K9*35</f>
        <v>0</v>
      </c>
      <c r="M9" s="20"/>
      <c r="N9" s="9" t="s">
        <v>14</v>
      </c>
      <c r="O9" s="10">
        <f>O2/J9</f>
        <v>25.714285714285715</v>
      </c>
    </row>
    <row r="10" spans="1:15" ht="15.75" thickBot="1">
      <c r="A10" s="2" t="s">
        <v>15</v>
      </c>
      <c r="B10" s="5">
        <v>80</v>
      </c>
      <c r="C10" s="6"/>
      <c r="D10" s="7">
        <f>C10*80</f>
        <v>0</v>
      </c>
      <c r="E10" s="20"/>
      <c r="F10" s="12" t="s">
        <v>15</v>
      </c>
      <c r="G10" s="10">
        <f>G2/B10</f>
        <v>11.25</v>
      </c>
      <c r="I10" s="2" t="s">
        <v>15</v>
      </c>
      <c r="J10" s="5">
        <v>40</v>
      </c>
      <c r="K10" s="6"/>
      <c r="L10" s="7">
        <f>K10*40</f>
        <v>0</v>
      </c>
      <c r="M10" s="20"/>
      <c r="N10" s="12" t="s">
        <v>15</v>
      </c>
      <c r="O10" s="10">
        <f>O2/J10</f>
        <v>22.5</v>
      </c>
    </row>
    <row r="11" spans="1:15" ht="15.75" thickBot="1">
      <c r="A11" s="15" t="s">
        <v>16</v>
      </c>
      <c r="B11" s="16">
        <v>90</v>
      </c>
      <c r="C11" s="6"/>
      <c r="D11" s="7">
        <f>C11*90</f>
        <v>0</v>
      </c>
      <c r="E11" s="20"/>
      <c r="F11" s="9" t="s">
        <v>16</v>
      </c>
      <c r="G11" s="17">
        <f>G2/B11</f>
        <v>10</v>
      </c>
      <c r="I11" s="15" t="s">
        <v>16</v>
      </c>
      <c r="J11" s="16">
        <v>45</v>
      </c>
      <c r="K11" s="6"/>
      <c r="L11" s="7">
        <f>K11*45</f>
        <v>0</v>
      </c>
      <c r="M11" s="20"/>
      <c r="N11" s="9" t="s">
        <v>16</v>
      </c>
      <c r="O11" s="17">
        <f>O2/J11</f>
        <v>20</v>
      </c>
    </row>
    <row r="12" spans="1:15" ht="15.75" thickBot="1">
      <c r="A12" s="15" t="s">
        <v>17</v>
      </c>
      <c r="B12" s="16">
        <v>100</v>
      </c>
      <c r="C12" s="6"/>
      <c r="D12" s="11">
        <f>C12*100</f>
        <v>0</v>
      </c>
      <c r="E12" s="20"/>
      <c r="F12" s="18" t="s">
        <v>18</v>
      </c>
      <c r="G12" s="17">
        <f>G2/B12</f>
        <v>9</v>
      </c>
      <c r="I12" s="15" t="s">
        <v>17</v>
      </c>
      <c r="J12" s="16">
        <v>50</v>
      </c>
      <c r="K12" s="6"/>
      <c r="L12" s="11">
        <f>K12*50</f>
        <v>0</v>
      </c>
      <c r="M12" s="20"/>
      <c r="N12" s="18" t="s">
        <v>18</v>
      </c>
      <c r="O12" s="17">
        <f>O2/J12</f>
        <v>18</v>
      </c>
    </row>
    <row r="14" spans="1:15" ht="19.5" thickBot="1">
      <c r="A14" s="21" t="s">
        <v>19</v>
      </c>
      <c r="B14" s="21"/>
      <c r="C14" s="21"/>
      <c r="D14" s="21"/>
      <c r="E14" s="21"/>
      <c r="F14" s="21"/>
      <c r="G14" s="21"/>
      <c r="I14" s="21" t="s">
        <v>20</v>
      </c>
      <c r="J14" s="21"/>
      <c r="K14" s="21"/>
      <c r="L14" s="21"/>
      <c r="M14" s="21"/>
      <c r="N14" s="21"/>
      <c r="O14" s="21"/>
    </row>
    <row r="15" spans="1:15" ht="15.75" thickBot="1">
      <c r="A15" s="1" t="s">
        <v>2</v>
      </c>
      <c r="B15" s="1" t="s">
        <v>3</v>
      </c>
      <c r="C15" s="1" t="s">
        <v>4</v>
      </c>
      <c r="D15" s="1" t="s">
        <v>5</v>
      </c>
      <c r="E15" s="2" t="s">
        <v>3</v>
      </c>
      <c r="F15" s="2" t="s">
        <v>6</v>
      </c>
      <c r="G15" s="3">
        <f>900-E16</f>
        <v>900</v>
      </c>
      <c r="I15" s="1" t="s">
        <v>2</v>
      </c>
      <c r="J15" s="1" t="s">
        <v>3</v>
      </c>
      <c r="K15" s="1" t="s">
        <v>4</v>
      </c>
      <c r="L15" s="1" t="s">
        <v>5</v>
      </c>
      <c r="M15" s="2" t="s">
        <v>3</v>
      </c>
      <c r="N15" s="2" t="s">
        <v>6</v>
      </c>
      <c r="O15" s="3">
        <f>900-M16</f>
        <v>900</v>
      </c>
    </row>
    <row r="16" spans="1:15" ht="15.75" thickBot="1">
      <c r="A16" s="2" t="s">
        <v>7</v>
      </c>
      <c r="B16" s="5">
        <v>4</v>
      </c>
      <c r="C16" s="6"/>
      <c r="D16" s="7">
        <f>C16*4</f>
        <v>0</v>
      </c>
      <c r="E16" s="8">
        <f>D16+D17+D18+D19+D20+D21+D22+D23+D24+D25</f>
        <v>0</v>
      </c>
      <c r="F16" s="9" t="s">
        <v>7</v>
      </c>
      <c r="G16" s="10">
        <f>G15/B16</f>
        <v>225</v>
      </c>
      <c r="I16" s="2" t="s">
        <v>7</v>
      </c>
      <c r="J16" s="5">
        <v>3</v>
      </c>
      <c r="K16" s="6"/>
      <c r="L16" s="7">
        <f>K16*3</f>
        <v>0</v>
      </c>
      <c r="M16" s="8">
        <f>L16+L17+L18+L19+L20+L21+L22+L23+L24+L25</f>
        <v>0</v>
      </c>
      <c r="N16" s="9" t="s">
        <v>7</v>
      </c>
      <c r="O16" s="10">
        <f>O15/J16</f>
        <v>300</v>
      </c>
    </row>
    <row r="17" spans="1:15" ht="15.75" thickBot="1">
      <c r="A17" s="2" t="s">
        <v>8</v>
      </c>
      <c r="B17" s="5">
        <v>8</v>
      </c>
      <c r="C17" s="6"/>
      <c r="D17" s="11">
        <f>C17*8</f>
        <v>0</v>
      </c>
      <c r="E17" s="19" t="s">
        <v>9</v>
      </c>
      <c r="F17" s="9" t="s">
        <v>8</v>
      </c>
      <c r="G17" s="10">
        <f>G15/B17</f>
        <v>112.5</v>
      </c>
      <c r="I17" s="2" t="s">
        <v>8</v>
      </c>
      <c r="J17" s="5">
        <v>6</v>
      </c>
      <c r="K17" s="6"/>
      <c r="L17" s="11">
        <f>K17*6</f>
        <v>0</v>
      </c>
      <c r="M17" s="19" t="s">
        <v>9</v>
      </c>
      <c r="N17" s="9" t="s">
        <v>8</v>
      </c>
      <c r="O17" s="10">
        <f>O15/J17</f>
        <v>150</v>
      </c>
    </row>
    <row r="18" spans="1:15" ht="15.75" thickBot="1">
      <c r="A18" s="2" t="s">
        <v>10</v>
      </c>
      <c r="B18" s="5">
        <v>12</v>
      </c>
      <c r="C18" s="6"/>
      <c r="D18" s="11">
        <f>C18*12</f>
        <v>0</v>
      </c>
      <c r="E18" s="20"/>
      <c r="F18" s="12" t="s">
        <v>10</v>
      </c>
      <c r="G18" s="10">
        <f>G15/B18</f>
        <v>75</v>
      </c>
      <c r="I18" s="2" t="s">
        <v>10</v>
      </c>
      <c r="J18" s="5">
        <v>9</v>
      </c>
      <c r="K18" s="6"/>
      <c r="L18" s="11">
        <f>K18*9</f>
        <v>0</v>
      </c>
      <c r="M18" s="20"/>
      <c r="N18" s="12" t="s">
        <v>10</v>
      </c>
      <c r="O18" s="10">
        <f>O15/J18</f>
        <v>100</v>
      </c>
    </row>
    <row r="19" spans="1:15" ht="15.75" thickBot="1">
      <c r="A19" s="2" t="s">
        <v>11</v>
      </c>
      <c r="B19" s="5">
        <v>16</v>
      </c>
      <c r="C19" s="6"/>
      <c r="D19" s="13">
        <f>C19*16</f>
        <v>0</v>
      </c>
      <c r="E19" s="20"/>
      <c r="F19" s="9" t="s">
        <v>11</v>
      </c>
      <c r="G19" s="10">
        <f>G15/B19</f>
        <v>56.25</v>
      </c>
      <c r="I19" s="2" t="s">
        <v>11</v>
      </c>
      <c r="J19" s="5">
        <v>12</v>
      </c>
      <c r="K19" s="6"/>
      <c r="L19" s="13">
        <f>K19*12</f>
        <v>0</v>
      </c>
      <c r="M19" s="20"/>
      <c r="N19" s="9" t="s">
        <v>11</v>
      </c>
      <c r="O19" s="10">
        <f>O15/J19</f>
        <v>75</v>
      </c>
    </row>
    <row r="20" spans="1:15" ht="15.75" thickBot="1">
      <c r="A20" s="2" t="s">
        <v>12</v>
      </c>
      <c r="B20" s="5">
        <v>20</v>
      </c>
      <c r="C20" s="6"/>
      <c r="D20" s="11">
        <f>C20*20</f>
        <v>0</v>
      </c>
      <c r="E20" s="20"/>
      <c r="F20" s="12" t="s">
        <v>12</v>
      </c>
      <c r="G20" s="14">
        <f>G15/B20</f>
        <v>45</v>
      </c>
      <c r="I20" s="2" t="s">
        <v>12</v>
      </c>
      <c r="J20" s="5">
        <v>15</v>
      </c>
      <c r="K20" s="6"/>
      <c r="L20" s="11">
        <f>K20*15</f>
        <v>0</v>
      </c>
      <c r="M20" s="20"/>
      <c r="N20" s="12" t="s">
        <v>12</v>
      </c>
      <c r="O20" s="14">
        <f>O15/J20</f>
        <v>60</v>
      </c>
    </row>
    <row r="21" spans="1:15" ht="15.75" thickBot="1">
      <c r="A21" s="2" t="s">
        <v>13</v>
      </c>
      <c r="B21" s="5">
        <v>24</v>
      </c>
      <c r="C21" s="6"/>
      <c r="D21" s="7">
        <f>C21*24</f>
        <v>0</v>
      </c>
      <c r="E21" s="20"/>
      <c r="F21" s="9" t="s">
        <v>13</v>
      </c>
      <c r="G21" s="10">
        <f>G15/B21</f>
        <v>37.5</v>
      </c>
      <c r="I21" s="2" t="s">
        <v>13</v>
      </c>
      <c r="J21" s="5">
        <v>18</v>
      </c>
      <c r="K21" s="6"/>
      <c r="L21" s="7">
        <f>K21*18</f>
        <v>0</v>
      </c>
      <c r="M21" s="20"/>
      <c r="N21" s="9" t="s">
        <v>13</v>
      </c>
      <c r="O21" s="10">
        <f>O15/J21</f>
        <v>50</v>
      </c>
    </row>
    <row r="22" spans="1:15" ht="15.75" thickBot="1">
      <c r="A22" s="2" t="s">
        <v>14</v>
      </c>
      <c r="B22" s="5">
        <v>28</v>
      </c>
      <c r="C22" s="6"/>
      <c r="D22" s="7">
        <f>C22*28</f>
        <v>0</v>
      </c>
      <c r="E22" s="20"/>
      <c r="F22" s="9" t="s">
        <v>14</v>
      </c>
      <c r="G22" s="10">
        <f>G15/B22</f>
        <v>32.142857142857146</v>
      </c>
      <c r="H22" s="4"/>
      <c r="I22" s="2" t="s">
        <v>14</v>
      </c>
      <c r="J22" s="5">
        <v>21</v>
      </c>
      <c r="K22" s="6"/>
      <c r="L22" s="7">
        <f>K22*21</f>
        <v>0</v>
      </c>
      <c r="M22" s="20"/>
      <c r="N22" s="9" t="s">
        <v>14</v>
      </c>
      <c r="O22" s="10">
        <f>O15/J22</f>
        <v>42.857142857142854</v>
      </c>
    </row>
    <row r="23" spans="1:15" ht="15.75" thickBot="1">
      <c r="A23" s="2" t="s">
        <v>15</v>
      </c>
      <c r="B23" s="5">
        <v>32</v>
      </c>
      <c r="C23" s="6"/>
      <c r="D23" s="7">
        <f>C23*32</f>
        <v>0</v>
      </c>
      <c r="E23" s="20"/>
      <c r="F23" s="12" t="s">
        <v>15</v>
      </c>
      <c r="G23" s="10">
        <f>G15/B23</f>
        <v>28.125</v>
      </c>
      <c r="I23" s="2" t="s">
        <v>15</v>
      </c>
      <c r="J23" s="5">
        <v>24</v>
      </c>
      <c r="K23" s="6"/>
      <c r="L23" s="7">
        <f>K23*24</f>
        <v>0</v>
      </c>
      <c r="M23" s="20"/>
      <c r="N23" s="12" t="s">
        <v>15</v>
      </c>
      <c r="O23" s="10">
        <f>O15/J23</f>
        <v>37.5</v>
      </c>
    </row>
    <row r="24" spans="1:15" ht="15.75" thickBot="1">
      <c r="A24" s="15" t="s">
        <v>16</v>
      </c>
      <c r="B24" s="16">
        <v>36</v>
      </c>
      <c r="C24" s="6"/>
      <c r="D24" s="7">
        <f>C24*36</f>
        <v>0</v>
      </c>
      <c r="E24" s="20"/>
      <c r="F24" s="9" t="s">
        <v>16</v>
      </c>
      <c r="G24" s="17">
        <f>G15/B24</f>
        <v>25</v>
      </c>
      <c r="I24" s="15" t="s">
        <v>16</v>
      </c>
      <c r="J24" s="16">
        <v>27</v>
      </c>
      <c r="K24" s="6"/>
      <c r="L24" s="7">
        <f>K24*27</f>
        <v>0</v>
      </c>
      <c r="M24" s="20"/>
      <c r="N24" s="9" t="s">
        <v>16</v>
      </c>
      <c r="O24" s="17">
        <f>O15/J24</f>
        <v>33.333333333333336</v>
      </c>
    </row>
    <row r="25" spans="1:15" ht="15.75" thickBot="1">
      <c r="A25" s="15" t="s">
        <v>17</v>
      </c>
      <c r="B25" s="16">
        <v>40</v>
      </c>
      <c r="C25" s="6"/>
      <c r="D25" s="11">
        <f>C25*40</f>
        <v>0</v>
      </c>
      <c r="E25" s="20"/>
      <c r="F25" s="18" t="s">
        <v>18</v>
      </c>
      <c r="G25" s="17">
        <f>G15/B25</f>
        <v>22.5</v>
      </c>
      <c r="I25" s="15" t="s">
        <v>17</v>
      </c>
      <c r="J25" s="16">
        <v>30</v>
      </c>
      <c r="K25" s="6"/>
      <c r="L25" s="11">
        <f>K25*30</f>
        <v>0</v>
      </c>
      <c r="M25" s="20"/>
      <c r="N25" s="18" t="s">
        <v>18</v>
      </c>
      <c r="O25" s="17">
        <f>O15/J25</f>
        <v>30</v>
      </c>
    </row>
    <row r="27" spans="1:15" ht="19.5" thickBot="1">
      <c r="A27" s="21" t="s">
        <v>21</v>
      </c>
      <c r="B27" s="21"/>
      <c r="C27" s="21"/>
      <c r="D27" s="21"/>
      <c r="E27" s="21"/>
      <c r="F27" s="21"/>
      <c r="G27" s="21"/>
    </row>
    <row r="28" spans="1:15" ht="15.75" thickBot="1">
      <c r="A28" s="1" t="s">
        <v>2</v>
      </c>
      <c r="B28" s="1" t="s">
        <v>3</v>
      </c>
      <c r="C28" s="1" t="s">
        <v>4</v>
      </c>
      <c r="D28" s="1" t="s">
        <v>5</v>
      </c>
      <c r="E28" s="2" t="s">
        <v>3</v>
      </c>
      <c r="F28" s="2" t="s">
        <v>6</v>
      </c>
      <c r="G28" s="3">
        <f>900-E29</f>
        <v>900</v>
      </c>
    </row>
    <row r="29" spans="1:15" ht="15.75" thickBot="1">
      <c r="A29" s="2" t="s">
        <v>7</v>
      </c>
      <c r="B29" s="5">
        <v>2</v>
      </c>
      <c r="C29" s="6"/>
      <c r="D29" s="7">
        <f>C29*2</f>
        <v>0</v>
      </c>
      <c r="E29" s="8">
        <f>D29+D30+D31+D32+D33+D34+D35+D36+D37+D38</f>
        <v>0</v>
      </c>
      <c r="F29" s="9" t="s">
        <v>7</v>
      </c>
      <c r="G29" s="10">
        <f>G28/B29</f>
        <v>450</v>
      </c>
    </row>
    <row r="30" spans="1:15" ht="15.75" thickBot="1">
      <c r="A30" s="2" t="s">
        <v>8</v>
      </c>
      <c r="B30" s="5">
        <v>4</v>
      </c>
      <c r="C30" s="6"/>
      <c r="D30" s="11">
        <f>C30*4</f>
        <v>0</v>
      </c>
      <c r="E30" s="19" t="s">
        <v>9</v>
      </c>
      <c r="F30" s="9" t="s">
        <v>8</v>
      </c>
      <c r="G30" s="10">
        <f>G28/B30</f>
        <v>225</v>
      </c>
    </row>
    <row r="31" spans="1:15" ht="15.75" thickBot="1">
      <c r="A31" s="2" t="s">
        <v>10</v>
      </c>
      <c r="B31" s="5">
        <v>6</v>
      </c>
      <c r="C31" s="6"/>
      <c r="D31" s="11">
        <f>C31*6</f>
        <v>0</v>
      </c>
      <c r="E31" s="20"/>
      <c r="F31" s="12" t="s">
        <v>10</v>
      </c>
      <c r="G31" s="10">
        <f>G28/B31</f>
        <v>150</v>
      </c>
    </row>
    <row r="32" spans="1:15" ht="15.75" thickBot="1">
      <c r="A32" s="2" t="s">
        <v>11</v>
      </c>
      <c r="B32" s="5">
        <v>8</v>
      </c>
      <c r="C32" s="6"/>
      <c r="D32" s="13">
        <f>C32*8</f>
        <v>0</v>
      </c>
      <c r="E32" s="20"/>
      <c r="F32" s="9" t="s">
        <v>11</v>
      </c>
      <c r="G32" s="10">
        <f>G28/B32</f>
        <v>112.5</v>
      </c>
    </row>
    <row r="33" spans="1:7" ht="15.75" thickBot="1">
      <c r="A33" s="2" t="s">
        <v>12</v>
      </c>
      <c r="B33" s="5">
        <v>10</v>
      </c>
      <c r="C33" s="6"/>
      <c r="D33" s="11">
        <f>C33*10</f>
        <v>0</v>
      </c>
      <c r="E33" s="20"/>
      <c r="F33" s="12" t="s">
        <v>12</v>
      </c>
      <c r="G33" s="14">
        <f>G28/B33</f>
        <v>90</v>
      </c>
    </row>
    <row r="34" spans="1:7" ht="15.75" thickBot="1">
      <c r="A34" s="2" t="s">
        <v>13</v>
      </c>
      <c r="B34" s="5">
        <v>12</v>
      </c>
      <c r="C34" s="6"/>
      <c r="D34" s="7">
        <f>C34*12</f>
        <v>0</v>
      </c>
      <c r="E34" s="20"/>
      <c r="F34" s="9" t="s">
        <v>13</v>
      </c>
      <c r="G34" s="10">
        <f>G28/B34</f>
        <v>75</v>
      </c>
    </row>
    <row r="35" spans="1:7" ht="15.75" thickBot="1">
      <c r="A35" s="2" t="s">
        <v>14</v>
      </c>
      <c r="B35" s="5">
        <v>14</v>
      </c>
      <c r="C35" s="6"/>
      <c r="D35" s="7">
        <f>C35*14</f>
        <v>0</v>
      </c>
      <c r="E35" s="20"/>
      <c r="F35" s="9" t="s">
        <v>14</v>
      </c>
      <c r="G35" s="10">
        <f>G28/B35</f>
        <v>64.285714285714292</v>
      </c>
    </row>
    <row r="36" spans="1:7" ht="15.75" thickBot="1">
      <c r="A36" s="2" t="s">
        <v>15</v>
      </c>
      <c r="B36" s="5">
        <v>16</v>
      </c>
      <c r="C36" s="6"/>
      <c r="D36" s="7">
        <f>C36*16</f>
        <v>0</v>
      </c>
      <c r="E36" s="20"/>
      <c r="F36" s="12" t="s">
        <v>15</v>
      </c>
      <c r="G36" s="10">
        <f>G28/B36</f>
        <v>56.25</v>
      </c>
    </row>
    <row r="37" spans="1:7" ht="15.75" thickBot="1">
      <c r="A37" s="15" t="s">
        <v>16</v>
      </c>
      <c r="B37" s="16">
        <v>18</v>
      </c>
      <c r="C37" s="6"/>
      <c r="D37" s="7">
        <f>C37*18</f>
        <v>0</v>
      </c>
      <c r="E37" s="20"/>
      <c r="F37" s="9" t="s">
        <v>16</v>
      </c>
      <c r="G37" s="17">
        <f>G28/B37</f>
        <v>50</v>
      </c>
    </row>
    <row r="38" spans="1:7" ht="15.75" thickBot="1">
      <c r="A38" s="15" t="s">
        <v>17</v>
      </c>
      <c r="B38" s="16">
        <v>20</v>
      </c>
      <c r="C38" s="6"/>
      <c r="D38" s="11">
        <f>C38*20</f>
        <v>0</v>
      </c>
      <c r="E38" s="20"/>
      <c r="F38" s="18" t="s">
        <v>18</v>
      </c>
      <c r="G38" s="17">
        <f>G28/B38</f>
        <v>45</v>
      </c>
    </row>
  </sheetData>
  <sheetProtection password="F8CD" sheet="1" objects="1" scenarios="1"/>
  <mergeCells count="10">
    <mergeCell ref="E17:E25"/>
    <mergeCell ref="M17:M25"/>
    <mergeCell ref="A27:G27"/>
    <mergeCell ref="E30:E38"/>
    <mergeCell ref="A1:G1"/>
    <mergeCell ref="I1:O1"/>
    <mergeCell ref="E4:E12"/>
    <mergeCell ref="M4:M12"/>
    <mergeCell ref="A14:G14"/>
    <mergeCell ref="I14:O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Claudé</dc:creator>
  <cp:lastModifiedBy>Cindy Claudé</cp:lastModifiedBy>
  <dcterms:created xsi:type="dcterms:W3CDTF">2023-04-16T18:33:58Z</dcterms:created>
  <dcterms:modified xsi:type="dcterms:W3CDTF">2023-06-26T19:18:27Z</dcterms:modified>
</cp:coreProperties>
</file>